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4600" tabRatio="500"/>
  </bookViews>
  <sheets>
    <sheet name="Captura de datos" sheetId="1" r:id="rId1"/>
    <sheet name="Resultado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2" l="1"/>
  <c r="B13" i="2"/>
  <c r="D29" i="2"/>
  <c r="D28" i="2"/>
  <c r="C60" i="2"/>
  <c r="C61" i="2"/>
  <c r="C62" i="2"/>
  <c r="C63" i="2"/>
  <c r="C64" i="2"/>
  <c r="D59" i="2"/>
  <c r="E59" i="2"/>
  <c r="F59" i="2"/>
  <c r="D60" i="2"/>
  <c r="E60" i="2"/>
  <c r="F60" i="2"/>
  <c r="D61" i="2"/>
  <c r="E61" i="2"/>
  <c r="F61" i="2"/>
  <c r="D62" i="2"/>
  <c r="E62" i="2"/>
  <c r="F62" i="2"/>
  <c r="D63" i="2"/>
  <c r="E63" i="2"/>
  <c r="F63" i="2"/>
  <c r="D64" i="2"/>
  <c r="E64" i="2"/>
  <c r="F64" i="2"/>
  <c r="B10" i="2"/>
  <c r="E8" i="1"/>
  <c r="E9" i="1"/>
  <c r="F8" i="1"/>
  <c r="F9" i="1"/>
  <c r="E10" i="1"/>
  <c r="F10" i="1"/>
  <c r="E11" i="1"/>
  <c r="F11" i="1"/>
  <c r="E12" i="1"/>
  <c r="F12" i="1"/>
  <c r="E29" i="2"/>
  <c r="F29" i="2"/>
  <c r="D30" i="2"/>
  <c r="E30" i="2"/>
  <c r="F30" i="2"/>
  <c r="D31" i="2"/>
  <c r="E31" i="2"/>
  <c r="F31" i="2"/>
  <c r="D32" i="2"/>
  <c r="E32" i="2"/>
  <c r="F32" i="2"/>
  <c r="D33" i="2"/>
  <c r="E33" i="2"/>
  <c r="F33" i="2"/>
  <c r="D34" i="2"/>
  <c r="E34" i="2"/>
  <c r="F34" i="2"/>
  <c r="D35" i="2"/>
  <c r="E35" i="2"/>
  <c r="F35" i="2"/>
  <c r="D36" i="2"/>
  <c r="E36" i="2"/>
  <c r="F36" i="2"/>
  <c r="D37" i="2"/>
  <c r="E37" i="2"/>
  <c r="F37" i="2"/>
  <c r="D38" i="2"/>
  <c r="E38" i="2"/>
  <c r="F38" i="2"/>
  <c r="D39" i="2"/>
  <c r="E39" i="2"/>
  <c r="F39" i="2"/>
  <c r="D40" i="2"/>
  <c r="E40" i="2"/>
  <c r="F40" i="2"/>
  <c r="D41" i="2"/>
  <c r="E41" i="2"/>
  <c r="F41" i="2"/>
  <c r="D42" i="2"/>
  <c r="E42" i="2"/>
  <c r="F42" i="2"/>
  <c r="D43" i="2"/>
  <c r="E43" i="2"/>
  <c r="F43" i="2"/>
  <c r="D44" i="2"/>
  <c r="E44" i="2"/>
  <c r="F44" i="2"/>
  <c r="D45" i="2"/>
  <c r="E45" i="2"/>
  <c r="F45" i="2"/>
  <c r="D46" i="2"/>
  <c r="E46" i="2"/>
  <c r="F46" i="2"/>
  <c r="D47" i="2"/>
  <c r="E47" i="2"/>
  <c r="F47" i="2"/>
  <c r="D48" i="2"/>
  <c r="E48" i="2"/>
  <c r="F48" i="2"/>
  <c r="D49" i="2"/>
  <c r="E49" i="2"/>
  <c r="F49" i="2"/>
  <c r="D50" i="2"/>
  <c r="E50" i="2"/>
  <c r="F50" i="2"/>
  <c r="D51" i="2"/>
  <c r="E51" i="2"/>
  <c r="F51" i="2"/>
  <c r="D52" i="2"/>
  <c r="E52" i="2"/>
  <c r="F52" i="2"/>
  <c r="D53" i="2"/>
  <c r="E53" i="2"/>
  <c r="F53" i="2"/>
  <c r="D54" i="2"/>
  <c r="E54" i="2"/>
  <c r="F54" i="2"/>
  <c r="D55" i="2"/>
  <c r="E55" i="2"/>
  <c r="F55" i="2"/>
  <c r="D56" i="2"/>
  <c r="E56" i="2"/>
  <c r="F56" i="2"/>
  <c r="D57" i="2"/>
  <c r="E57" i="2"/>
  <c r="F57" i="2"/>
  <c r="D58" i="2"/>
  <c r="E58" i="2"/>
  <c r="F58" i="2"/>
  <c r="E28" i="2"/>
  <c r="F28" i="2"/>
</calcChain>
</file>

<file path=xl/sharedStrings.xml><?xml version="1.0" encoding="utf-8"?>
<sst xmlns="http://schemas.openxmlformats.org/spreadsheetml/2006/main" count="168" uniqueCount="60">
  <si>
    <t>Consumo</t>
  </si>
  <si>
    <t>Refrigerador</t>
  </si>
  <si>
    <t>Pantalla / TV</t>
  </si>
  <si>
    <t>Lavadora</t>
  </si>
  <si>
    <t>Secadora (ropa)</t>
  </si>
  <si>
    <t>Secadora (pelo)</t>
  </si>
  <si>
    <t>Horno de microondas</t>
  </si>
  <si>
    <t>Iluminación</t>
  </si>
  <si>
    <t>Equipo</t>
  </si>
  <si>
    <t>Plancha (ropa)</t>
  </si>
  <si>
    <t>Cafetera</t>
  </si>
  <si>
    <t>Cocina</t>
  </si>
  <si>
    <t>Lavado</t>
  </si>
  <si>
    <t>Abasto de agua</t>
  </si>
  <si>
    <t>Baño</t>
  </si>
  <si>
    <t>Computadora de escritorio (PC)</t>
  </si>
  <si>
    <t>Lap top</t>
  </si>
  <si>
    <t>Nº de equipos</t>
  </si>
  <si>
    <t>Impresora / multifuncional</t>
  </si>
  <si>
    <t>Leds indicadores</t>
  </si>
  <si>
    <t>Pinzas (pelo)</t>
  </si>
  <si>
    <t>Amplificador de sonido</t>
  </si>
  <si>
    <t>Congelador</t>
  </si>
  <si>
    <t>Bomba de agua</t>
  </si>
  <si>
    <t>Modem</t>
  </si>
  <si>
    <t>Otros equipos</t>
  </si>
  <si>
    <t>Servicios generales</t>
  </si>
  <si>
    <t>Consumo (KWh)</t>
  </si>
  <si>
    <t>Diario</t>
  </si>
  <si>
    <t>Promedio mensual</t>
  </si>
  <si>
    <t>Promedio bimestral</t>
  </si>
  <si>
    <t>Mes inicio</t>
  </si>
  <si>
    <t>Mes fin</t>
  </si>
  <si>
    <t>Periodo de consumo</t>
  </si>
  <si>
    <t>Bimestre</t>
  </si>
  <si>
    <t>4 meses atrás</t>
  </si>
  <si>
    <t>6 meses atrás</t>
  </si>
  <si>
    <t>8 meses atrás</t>
  </si>
  <si>
    <t>10 meses atrás</t>
  </si>
  <si>
    <t>Actual (De dos meses a la fecha de corte)</t>
  </si>
  <si>
    <t>Potencia en Watts (dato de placa)</t>
  </si>
  <si>
    <t>Nº</t>
  </si>
  <si>
    <t>Suma del total de focos instalados</t>
  </si>
  <si>
    <t>Confort</t>
  </si>
  <si>
    <t>Aire acondicionado</t>
  </si>
  <si>
    <t>Aire Acondicionado</t>
  </si>
  <si>
    <t>12 meses atrás</t>
  </si>
  <si>
    <t>Total:</t>
  </si>
  <si>
    <t>Promedio:</t>
  </si>
  <si>
    <t>Emisiones de GEI</t>
  </si>
  <si>
    <t>Histórico de consumo</t>
  </si>
  <si>
    <t>Cálculo de consumo en equipos eléctricos</t>
  </si>
  <si>
    <t>Actividad / Área</t>
  </si>
  <si>
    <t>Horas al día de uso</t>
  </si>
  <si>
    <t>Horno eléctrico</t>
  </si>
  <si>
    <t>Sist. Hidroneumático</t>
  </si>
  <si>
    <t>Computo / comunicación</t>
  </si>
  <si>
    <t>Alambrado eléctrico</t>
  </si>
  <si>
    <t>Cámaras vigilancia</t>
  </si>
  <si>
    <t>Puerta de cochera 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</si>
</sst>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b/>
      <sz val="15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u/>
      <sz val="14"/>
      <color theme="1"/>
      <name val="Calibri"/>
      <scheme val="minor"/>
    </font>
    <font>
      <b/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17" fontId="0" fillId="0" borderId="0" xfId="0" applyNumberForma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  <xf numFmtId="1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Consumo en KWh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'Captura de datos'!$D$6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strRef>
              <c:f>'Captura de datos'!$C$7:$C$12</c:f>
              <c:strCache>
                <c:ptCount val="6"/>
                <c:pt idx="0">
                  <c:v>12 meses atrás</c:v>
                </c:pt>
                <c:pt idx="1">
                  <c:v>10 meses atrás</c:v>
                </c:pt>
                <c:pt idx="2">
                  <c:v>8 meses atrás</c:v>
                </c:pt>
                <c:pt idx="3">
                  <c:v>6 meses atrás</c:v>
                </c:pt>
                <c:pt idx="4">
                  <c:v>4 meses atrás</c:v>
                </c:pt>
                <c:pt idx="5">
                  <c:v>Actual (De dos meses a la fecha de corte)</c:v>
                </c:pt>
              </c:strCache>
            </c:strRef>
          </c:cat>
          <c:val>
            <c:numRef>
              <c:f>'Captura de datos'!$D$7:$D$12</c:f>
              <c:numCache>
                <c:formatCode>General</c:formatCode>
                <c:ptCount val="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33448"/>
        <c:axId val="2095337672"/>
      </c:lineChart>
      <c:catAx>
        <c:axId val="2095333448"/>
        <c:scaling>
          <c:orientation val="minMax"/>
        </c:scaling>
        <c:delete val="0"/>
        <c:axPos val="b"/>
        <c:majorTickMark val="out"/>
        <c:minorTickMark val="none"/>
        <c:tickLblPos val="nextTo"/>
        <c:crossAx val="2095337672"/>
        <c:crosses val="autoZero"/>
        <c:auto val="1"/>
        <c:lblAlgn val="ctr"/>
        <c:lblOffset val="100"/>
        <c:noMultiLvlLbl val="0"/>
      </c:catAx>
      <c:valAx>
        <c:axId val="2095337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5333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</xdr:colOff>
      <xdr:row>2</xdr:row>
      <xdr:rowOff>165100</xdr:rowOff>
    </xdr:from>
    <xdr:to>
      <xdr:col>6</xdr:col>
      <xdr:colOff>0</xdr:colOff>
      <xdr:row>20</xdr:row>
      <xdr:rowOff>152400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showGridLines="0" tabSelected="1" workbookViewId="0">
      <selection activeCell="D20" sqref="D20"/>
    </sheetView>
  </sheetViews>
  <sheetFormatPr baseColWidth="10" defaultRowHeight="15" x14ac:dyDescent="0"/>
  <cols>
    <col min="1" max="1" width="3.5" customWidth="1"/>
    <col min="2" max="2" width="17.33203125" customWidth="1"/>
    <col min="3" max="3" width="38.83203125" customWidth="1"/>
    <col min="5" max="5" width="16.6640625" customWidth="1"/>
    <col min="6" max="6" width="12.5" customWidth="1"/>
    <col min="12" max="12" width="29.33203125" bestFit="1" customWidth="1"/>
  </cols>
  <sheetData>
    <row r="2" spans="1:6" ht="19">
      <c r="A2" s="25" t="s">
        <v>50</v>
      </c>
      <c r="B2" s="25"/>
      <c r="C2" s="25"/>
      <c r="D2" s="25"/>
      <c r="E2" s="25"/>
      <c r="F2" s="25"/>
    </row>
    <row r="3" spans="1:6" ht="19">
      <c r="A3" s="15"/>
      <c r="B3" s="15"/>
      <c r="C3" s="15"/>
      <c r="D3" s="15"/>
      <c r="E3" s="15"/>
      <c r="F3" s="15"/>
    </row>
    <row r="4" spans="1:6" ht="19">
      <c r="A4" s="15"/>
      <c r="B4" s="15"/>
      <c r="C4" s="15"/>
      <c r="D4" s="15"/>
      <c r="E4" s="15"/>
      <c r="F4" s="15"/>
    </row>
    <row r="5" spans="1:6">
      <c r="E5" s="24" t="s">
        <v>33</v>
      </c>
      <c r="F5" s="24"/>
    </row>
    <row r="6" spans="1:6">
      <c r="C6" s="3" t="s">
        <v>34</v>
      </c>
      <c r="D6" s="3" t="s">
        <v>0</v>
      </c>
      <c r="E6" s="3" t="s">
        <v>31</v>
      </c>
      <c r="F6" s="3" t="s">
        <v>32</v>
      </c>
    </row>
    <row r="7" spans="1:6">
      <c r="C7" s="7" t="s">
        <v>46</v>
      </c>
      <c r="D7" s="4"/>
      <c r="E7" s="5"/>
      <c r="F7" s="5"/>
    </row>
    <row r="8" spans="1:6">
      <c r="C8" s="3" t="s">
        <v>38</v>
      </c>
      <c r="D8" s="4"/>
      <c r="E8" s="6">
        <f>E7-58</f>
        <v>-58</v>
      </c>
      <c r="F8" s="6">
        <f>F7-58</f>
        <v>-58</v>
      </c>
    </row>
    <row r="9" spans="1:6">
      <c r="C9" s="3" t="s">
        <v>37</v>
      </c>
      <c r="D9" s="4"/>
      <c r="E9" s="6">
        <f t="shared" ref="E9:E12" si="0">E8-58</f>
        <v>-116</v>
      </c>
      <c r="F9" s="6">
        <f t="shared" ref="F9:F12" si="1">F8-58</f>
        <v>-116</v>
      </c>
    </row>
    <row r="10" spans="1:6">
      <c r="C10" s="3" t="s">
        <v>36</v>
      </c>
      <c r="D10" s="4"/>
      <c r="E10" s="6">
        <f t="shared" si="0"/>
        <v>-174</v>
      </c>
      <c r="F10" s="6">
        <f t="shared" si="1"/>
        <v>-174</v>
      </c>
    </row>
    <row r="11" spans="1:6">
      <c r="C11" s="3" t="s">
        <v>35</v>
      </c>
      <c r="D11" s="4"/>
      <c r="E11" s="6">
        <f t="shared" si="0"/>
        <v>-232</v>
      </c>
      <c r="F11" s="6">
        <f t="shared" si="1"/>
        <v>-232</v>
      </c>
    </row>
    <row r="12" spans="1:6">
      <c r="C12" s="3" t="s">
        <v>39</v>
      </c>
      <c r="D12" s="4"/>
      <c r="E12" s="6">
        <f t="shared" si="0"/>
        <v>-290</v>
      </c>
      <c r="F12" s="6">
        <f t="shared" si="1"/>
        <v>-290</v>
      </c>
    </row>
    <row r="13" spans="1:6">
      <c r="E13" s="2"/>
      <c r="F13" s="2"/>
    </row>
    <row r="14" spans="1:6">
      <c r="E14" s="2"/>
      <c r="F14" s="2"/>
    </row>
    <row r="15" spans="1:6">
      <c r="E15" s="2"/>
      <c r="F15" s="2"/>
    </row>
    <row r="18" spans="1:7" ht="19">
      <c r="A18" s="25" t="s">
        <v>51</v>
      </c>
      <c r="B18" s="25"/>
      <c r="C18" s="25"/>
      <c r="D18" s="25"/>
      <c r="E18" s="25"/>
      <c r="F18" s="25"/>
    </row>
    <row r="20" spans="1:7" ht="30">
      <c r="A20" s="11" t="s">
        <v>41</v>
      </c>
      <c r="B20" s="12" t="s">
        <v>52</v>
      </c>
      <c r="C20" s="12" t="s">
        <v>8</v>
      </c>
      <c r="D20" s="12" t="s">
        <v>17</v>
      </c>
      <c r="E20" s="12" t="s">
        <v>40</v>
      </c>
      <c r="F20" s="12" t="s">
        <v>53</v>
      </c>
      <c r="G20" s="1"/>
    </row>
    <row r="21" spans="1:7">
      <c r="A21" s="3">
        <v>1</v>
      </c>
      <c r="B21" s="8" t="s">
        <v>11</v>
      </c>
      <c r="C21" s="9" t="s">
        <v>1</v>
      </c>
      <c r="D21" s="4"/>
      <c r="E21" s="4"/>
      <c r="F21" s="4"/>
    </row>
    <row r="22" spans="1:7">
      <c r="A22" s="3">
        <v>2</v>
      </c>
      <c r="B22" s="8" t="s">
        <v>11</v>
      </c>
      <c r="C22" s="9" t="s">
        <v>22</v>
      </c>
      <c r="D22" s="4"/>
      <c r="E22" s="4"/>
      <c r="F22" s="4"/>
    </row>
    <row r="23" spans="1:7">
      <c r="A23" s="3">
        <v>3</v>
      </c>
      <c r="B23" s="8" t="s">
        <v>11</v>
      </c>
      <c r="C23" s="9" t="s">
        <v>6</v>
      </c>
      <c r="D23" s="4"/>
      <c r="E23" s="4"/>
      <c r="F23" s="4"/>
    </row>
    <row r="24" spans="1:7">
      <c r="A24" s="3">
        <v>4</v>
      </c>
      <c r="B24" s="8" t="s">
        <v>11</v>
      </c>
      <c r="C24" s="9" t="s">
        <v>54</v>
      </c>
      <c r="D24" s="4"/>
      <c r="E24" s="4"/>
      <c r="F24" s="4"/>
    </row>
    <row r="25" spans="1:7">
      <c r="A25" s="3">
        <v>5</v>
      </c>
      <c r="B25" s="8" t="s">
        <v>11</v>
      </c>
      <c r="C25" s="9" t="s">
        <v>10</v>
      </c>
      <c r="D25" s="4"/>
      <c r="E25" s="4"/>
      <c r="F25" s="4"/>
    </row>
    <row r="26" spans="1:7">
      <c r="A26" s="3">
        <v>6</v>
      </c>
      <c r="B26" s="8" t="s">
        <v>12</v>
      </c>
      <c r="C26" s="9" t="s">
        <v>3</v>
      </c>
      <c r="D26" s="4"/>
      <c r="E26" s="4"/>
      <c r="F26" s="4"/>
    </row>
    <row r="27" spans="1:7">
      <c r="A27" s="3">
        <v>7</v>
      </c>
      <c r="B27" s="8" t="s">
        <v>12</v>
      </c>
      <c r="C27" s="9" t="s">
        <v>4</v>
      </c>
      <c r="D27" s="4"/>
      <c r="E27" s="4"/>
      <c r="F27" s="4"/>
    </row>
    <row r="28" spans="1:7">
      <c r="A28" s="3">
        <v>8</v>
      </c>
      <c r="B28" s="8" t="s">
        <v>12</v>
      </c>
      <c r="C28" s="9" t="s">
        <v>9</v>
      </c>
      <c r="D28" s="4"/>
      <c r="E28" s="4"/>
      <c r="F28" s="4"/>
    </row>
    <row r="29" spans="1:7">
      <c r="A29" s="3">
        <v>9</v>
      </c>
      <c r="B29" s="8" t="s">
        <v>13</v>
      </c>
      <c r="C29" s="9" t="s">
        <v>23</v>
      </c>
      <c r="D29" s="4"/>
      <c r="E29" s="4"/>
      <c r="F29" s="4"/>
    </row>
    <row r="30" spans="1:7">
      <c r="A30" s="3">
        <v>10</v>
      </c>
      <c r="B30" s="8" t="s">
        <v>13</v>
      </c>
      <c r="C30" s="9" t="s">
        <v>55</v>
      </c>
      <c r="D30" s="4"/>
      <c r="E30" s="4"/>
      <c r="F30" s="4"/>
    </row>
    <row r="31" spans="1:7">
      <c r="A31" s="3">
        <v>11</v>
      </c>
      <c r="B31" s="8" t="s">
        <v>14</v>
      </c>
      <c r="C31" s="9" t="s">
        <v>20</v>
      </c>
      <c r="D31" s="4"/>
      <c r="E31" s="4"/>
      <c r="F31" s="4"/>
    </row>
    <row r="32" spans="1:7">
      <c r="A32" s="3">
        <v>12</v>
      </c>
      <c r="B32" s="8" t="s">
        <v>14</v>
      </c>
      <c r="C32" s="9" t="s">
        <v>5</v>
      </c>
      <c r="D32" s="4"/>
      <c r="E32" s="4"/>
      <c r="F32" s="4"/>
    </row>
    <row r="33" spans="1:6" ht="30">
      <c r="A33" s="3">
        <v>13</v>
      </c>
      <c r="B33" s="8" t="s">
        <v>56</v>
      </c>
      <c r="C33" s="9" t="s">
        <v>15</v>
      </c>
      <c r="D33" s="4"/>
      <c r="E33" s="4"/>
      <c r="F33" s="4"/>
    </row>
    <row r="34" spans="1:6" ht="30">
      <c r="A34" s="3">
        <v>14</v>
      </c>
      <c r="B34" s="8" t="s">
        <v>56</v>
      </c>
      <c r="C34" s="9" t="s">
        <v>16</v>
      </c>
      <c r="D34" s="4"/>
      <c r="E34" s="4"/>
      <c r="F34" s="4"/>
    </row>
    <row r="35" spans="1:6" ht="30">
      <c r="A35" s="3">
        <v>15</v>
      </c>
      <c r="B35" s="8" t="s">
        <v>56</v>
      </c>
      <c r="C35" s="9" t="s">
        <v>18</v>
      </c>
      <c r="D35" s="4"/>
      <c r="E35" s="4"/>
      <c r="F35" s="4"/>
    </row>
    <row r="36" spans="1:6" ht="30">
      <c r="A36" s="3">
        <v>16</v>
      </c>
      <c r="B36" s="8" t="s">
        <v>56</v>
      </c>
      <c r="C36" s="9" t="s">
        <v>2</v>
      </c>
      <c r="D36" s="4"/>
      <c r="E36" s="4"/>
      <c r="F36" s="4"/>
    </row>
    <row r="37" spans="1:6" ht="30">
      <c r="A37" s="3">
        <v>17</v>
      </c>
      <c r="B37" s="8" t="s">
        <v>56</v>
      </c>
      <c r="C37" s="9" t="s">
        <v>21</v>
      </c>
      <c r="D37" s="4"/>
      <c r="E37" s="4"/>
      <c r="F37" s="4"/>
    </row>
    <row r="38" spans="1:6">
      <c r="A38" s="3">
        <v>18</v>
      </c>
      <c r="B38" s="8" t="s">
        <v>26</v>
      </c>
      <c r="C38" s="9" t="s">
        <v>57</v>
      </c>
      <c r="D38" s="4"/>
      <c r="E38" s="4"/>
      <c r="F38" s="4"/>
    </row>
    <row r="39" spans="1:6">
      <c r="A39" s="3">
        <v>19</v>
      </c>
      <c r="B39" s="8" t="s">
        <v>26</v>
      </c>
      <c r="C39" s="9" t="s">
        <v>58</v>
      </c>
      <c r="D39" s="4"/>
      <c r="E39" s="4"/>
      <c r="F39" s="4"/>
    </row>
    <row r="40" spans="1:6">
      <c r="A40" s="3">
        <v>20</v>
      </c>
      <c r="B40" s="8" t="s">
        <v>26</v>
      </c>
      <c r="C40" s="9" t="s">
        <v>59</v>
      </c>
      <c r="D40" s="4"/>
      <c r="E40" s="4"/>
      <c r="F40" s="4"/>
    </row>
    <row r="41" spans="1:6">
      <c r="A41" s="3">
        <v>21</v>
      </c>
      <c r="B41" s="8" t="s">
        <v>7</v>
      </c>
      <c r="C41" s="13" t="s">
        <v>42</v>
      </c>
      <c r="D41" s="4"/>
      <c r="E41" s="4"/>
      <c r="F41" s="4"/>
    </row>
    <row r="42" spans="1:6">
      <c r="A42" s="3">
        <v>22</v>
      </c>
      <c r="B42" s="8" t="s">
        <v>19</v>
      </c>
      <c r="C42" s="9" t="s">
        <v>2</v>
      </c>
      <c r="D42" s="4"/>
      <c r="E42" s="4"/>
      <c r="F42" s="4"/>
    </row>
    <row r="43" spans="1:6">
      <c r="A43" s="3">
        <v>23</v>
      </c>
      <c r="B43" s="8" t="s">
        <v>19</v>
      </c>
      <c r="C43" s="9" t="s">
        <v>10</v>
      </c>
      <c r="D43" s="4"/>
      <c r="E43" s="4"/>
      <c r="F43" s="4"/>
    </row>
    <row r="44" spans="1:6">
      <c r="A44" s="3">
        <v>24</v>
      </c>
      <c r="B44" s="8" t="s">
        <v>19</v>
      </c>
      <c r="C44" s="9" t="s">
        <v>1</v>
      </c>
      <c r="D44" s="4"/>
      <c r="E44" s="4"/>
      <c r="F44" s="4"/>
    </row>
    <row r="45" spans="1:6">
      <c r="A45" s="3">
        <v>25</v>
      </c>
      <c r="B45" s="8" t="s">
        <v>19</v>
      </c>
      <c r="C45" s="9" t="s">
        <v>24</v>
      </c>
      <c r="D45" s="4"/>
      <c r="E45" s="4"/>
      <c r="F45" s="4"/>
    </row>
    <row r="46" spans="1:6">
      <c r="A46" s="3">
        <v>26</v>
      </c>
      <c r="B46" s="8" t="s">
        <v>19</v>
      </c>
      <c r="C46" s="9" t="s">
        <v>15</v>
      </c>
      <c r="D46" s="4"/>
      <c r="E46" s="4"/>
      <c r="F46" s="4"/>
    </row>
    <row r="47" spans="1:6">
      <c r="A47" s="3">
        <v>27</v>
      </c>
      <c r="B47" s="8" t="s">
        <v>19</v>
      </c>
      <c r="C47" s="9" t="s">
        <v>16</v>
      </c>
      <c r="D47" s="4"/>
      <c r="E47" s="4"/>
      <c r="F47" s="4"/>
    </row>
    <row r="48" spans="1:6">
      <c r="A48" s="3">
        <v>28</v>
      </c>
      <c r="B48" s="8" t="s">
        <v>19</v>
      </c>
      <c r="C48" s="9" t="s">
        <v>18</v>
      </c>
      <c r="D48" s="4"/>
      <c r="E48" s="4"/>
      <c r="F48" s="4"/>
    </row>
    <row r="49" spans="1:6">
      <c r="A49" s="3">
        <v>29</v>
      </c>
      <c r="B49" s="8" t="s">
        <v>19</v>
      </c>
      <c r="C49" s="9" t="s">
        <v>21</v>
      </c>
      <c r="D49" s="4"/>
      <c r="E49" s="4"/>
      <c r="F49" s="4"/>
    </row>
    <row r="50" spans="1:6">
      <c r="A50" s="3">
        <v>30</v>
      </c>
      <c r="B50" s="8" t="s">
        <v>19</v>
      </c>
      <c r="C50" s="9" t="s">
        <v>3</v>
      </c>
      <c r="D50" s="4"/>
      <c r="E50" s="4"/>
      <c r="F50" s="4"/>
    </row>
    <row r="51" spans="1:6">
      <c r="A51" s="3">
        <v>31</v>
      </c>
      <c r="B51" s="8" t="s">
        <v>19</v>
      </c>
      <c r="C51" s="9" t="s">
        <v>22</v>
      </c>
      <c r="D51" s="4"/>
      <c r="E51" s="4"/>
      <c r="F51" s="4"/>
    </row>
    <row r="52" spans="1:6">
      <c r="A52" s="3">
        <v>32</v>
      </c>
      <c r="B52" s="8" t="s">
        <v>43</v>
      </c>
      <c r="C52" s="9" t="s">
        <v>44</v>
      </c>
      <c r="D52" s="4"/>
      <c r="E52" s="4"/>
      <c r="F52" s="4"/>
    </row>
    <row r="53" spans="1:6" ht="30" customHeight="1">
      <c r="A53" s="3">
        <v>33</v>
      </c>
      <c r="B53" s="8" t="s">
        <v>25</v>
      </c>
      <c r="C53" s="10"/>
      <c r="D53" s="4"/>
      <c r="E53" s="4"/>
      <c r="F53" s="4"/>
    </row>
    <row r="54" spans="1:6" ht="30" customHeight="1">
      <c r="A54" s="3">
        <v>34</v>
      </c>
      <c r="B54" s="8" t="s">
        <v>25</v>
      </c>
      <c r="C54" s="10"/>
      <c r="D54" s="4"/>
      <c r="E54" s="4"/>
      <c r="F54" s="4"/>
    </row>
    <row r="55" spans="1:6" ht="30" customHeight="1">
      <c r="A55" s="3">
        <v>35</v>
      </c>
      <c r="B55" s="8" t="s">
        <v>25</v>
      </c>
      <c r="C55" s="10"/>
      <c r="D55" s="4"/>
      <c r="E55" s="4"/>
      <c r="F55" s="4"/>
    </row>
    <row r="56" spans="1:6" ht="30" customHeight="1">
      <c r="A56" s="3">
        <v>36</v>
      </c>
      <c r="B56" s="8" t="s">
        <v>25</v>
      </c>
      <c r="C56" s="10"/>
      <c r="D56" s="4"/>
      <c r="E56" s="4"/>
      <c r="F56" s="4"/>
    </row>
    <row r="57" spans="1:6" ht="30" customHeight="1">
      <c r="A57" s="3">
        <v>37</v>
      </c>
      <c r="B57" s="8" t="s">
        <v>25</v>
      </c>
      <c r="C57" s="10"/>
      <c r="D57" s="4"/>
      <c r="E57" s="4"/>
      <c r="F57" s="4"/>
    </row>
  </sheetData>
  <sheetProtection password="DE72" sheet="1" objects="1" scenarios="1"/>
  <mergeCells count="3">
    <mergeCell ref="E5:F5"/>
    <mergeCell ref="A2:F2"/>
    <mergeCell ref="A18:F1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showGridLines="0" workbookViewId="0">
      <selection activeCell="C50" sqref="C50"/>
    </sheetView>
  </sheetViews>
  <sheetFormatPr baseColWidth="10" defaultRowHeight="15" x14ac:dyDescent="0"/>
  <cols>
    <col min="1" max="1" width="3.33203125" customWidth="1"/>
    <col min="2" max="2" width="17.33203125" customWidth="1"/>
    <col min="3" max="3" width="38.83203125" customWidth="1"/>
    <col min="5" max="5" width="11.83203125" customWidth="1"/>
    <col min="6" max="6" width="13.83203125" customWidth="1"/>
  </cols>
  <sheetData>
    <row r="1" spans="1:6" ht="19">
      <c r="A1" s="25" t="s">
        <v>50</v>
      </c>
      <c r="B1" s="25"/>
      <c r="C1" s="25"/>
      <c r="D1" s="25"/>
      <c r="E1" s="25"/>
      <c r="F1" s="25"/>
    </row>
    <row r="5" spans="1:6" ht="18">
      <c r="B5" s="17" t="s">
        <v>27</v>
      </c>
    </row>
    <row r="6" spans="1:6" ht="18">
      <c r="B6" s="18"/>
    </row>
    <row r="7" spans="1:6" ht="18">
      <c r="B7" s="19" t="s">
        <v>47</v>
      </c>
    </row>
    <row r="8" spans="1:6" ht="18">
      <c r="B8" s="20">
        <f>SUM('Captura de datos'!D7:D12)</f>
        <v>0</v>
      </c>
    </row>
    <row r="9" spans="1:6" ht="18">
      <c r="B9" s="19" t="s">
        <v>48</v>
      </c>
    </row>
    <row r="10" spans="1:6" ht="18">
      <c r="B10" s="21" t="e">
        <f>AVERAGE('Captura de datos'!D7:D12)</f>
        <v>#DIV/0!</v>
      </c>
    </row>
    <row r="12" spans="1:6">
      <c r="B12" s="23" t="s">
        <v>49</v>
      </c>
    </row>
    <row r="13" spans="1:6">
      <c r="B13" s="22">
        <f>(B8/1000)*0.4999</f>
        <v>0</v>
      </c>
    </row>
    <row r="24" spans="1:6" ht="19">
      <c r="A24" s="25" t="s">
        <v>51</v>
      </c>
      <c r="B24" s="25"/>
      <c r="C24" s="25"/>
      <c r="D24" s="25"/>
      <c r="E24" s="25"/>
      <c r="F24" s="25"/>
    </row>
    <row r="26" spans="1:6">
      <c r="D26" s="26" t="s">
        <v>27</v>
      </c>
      <c r="E26" s="26"/>
      <c r="F26" s="26"/>
    </row>
    <row r="27" spans="1:6" ht="30">
      <c r="A27" s="16"/>
      <c r="B27" s="12" t="s">
        <v>52</v>
      </c>
      <c r="C27" s="12" t="s">
        <v>8</v>
      </c>
      <c r="D27" s="12" t="s">
        <v>28</v>
      </c>
      <c r="E27" s="12" t="s">
        <v>29</v>
      </c>
      <c r="F27" s="12" t="s">
        <v>30</v>
      </c>
    </row>
    <row r="28" spans="1:6">
      <c r="A28" s="11">
        <v>1</v>
      </c>
      <c r="B28" s="9" t="s">
        <v>11</v>
      </c>
      <c r="C28" s="9" t="s">
        <v>1</v>
      </c>
      <c r="D28" s="3">
        <f>(('Captura de datos'!D21*'Captura de datos'!E21*'Captura de datos'!F21))*0.45/1000</f>
        <v>0</v>
      </c>
      <c r="E28" s="14">
        <f>D28*(365/12)</f>
        <v>0</v>
      </c>
      <c r="F28" s="14">
        <f>E28*2</f>
        <v>0</v>
      </c>
    </row>
    <row r="29" spans="1:6">
      <c r="A29" s="11">
        <v>2</v>
      </c>
      <c r="B29" s="9" t="s">
        <v>11</v>
      </c>
      <c r="C29" s="9" t="s">
        <v>22</v>
      </c>
      <c r="D29" s="3">
        <f>(('Captura de datos'!D22*'Captura de datos'!E22*'Captura de datos'!F22))*0.45/1000</f>
        <v>0</v>
      </c>
      <c r="E29" s="14">
        <f t="shared" ref="E29:E58" si="0">D29*(365/12)</f>
        <v>0</v>
      </c>
      <c r="F29" s="14">
        <f t="shared" ref="F29:F58" si="1">E29*2</f>
        <v>0</v>
      </c>
    </row>
    <row r="30" spans="1:6">
      <c r="A30" s="11">
        <v>3</v>
      </c>
      <c r="B30" s="9" t="s">
        <v>11</v>
      </c>
      <c r="C30" s="9" t="s">
        <v>6</v>
      </c>
      <c r="D30" s="3">
        <f>('Captura de datos'!D23*'Captura de datos'!E23*'Captura de datos'!F23)/1000</f>
        <v>0</v>
      </c>
      <c r="E30" s="14">
        <f t="shared" si="0"/>
        <v>0</v>
      </c>
      <c r="F30" s="14">
        <f t="shared" si="1"/>
        <v>0</v>
      </c>
    </row>
    <row r="31" spans="1:6">
      <c r="A31" s="11">
        <v>4</v>
      </c>
      <c r="B31" s="9" t="s">
        <v>11</v>
      </c>
      <c r="C31" s="9" t="s">
        <v>54</v>
      </c>
      <c r="D31" s="3">
        <f>('Captura de datos'!D24*'Captura de datos'!E24*'Captura de datos'!F24)/1000</f>
        <v>0</v>
      </c>
      <c r="E31" s="14">
        <f t="shared" si="0"/>
        <v>0</v>
      </c>
      <c r="F31" s="14">
        <f t="shared" si="1"/>
        <v>0</v>
      </c>
    </row>
    <row r="32" spans="1:6">
      <c r="A32" s="11">
        <v>5</v>
      </c>
      <c r="B32" s="9" t="s">
        <v>11</v>
      </c>
      <c r="C32" s="9" t="s">
        <v>10</v>
      </c>
      <c r="D32" s="3">
        <f>('Captura de datos'!D25*'Captura de datos'!E25*'Captura de datos'!F25)/1000</f>
        <v>0</v>
      </c>
      <c r="E32" s="14">
        <f t="shared" si="0"/>
        <v>0</v>
      </c>
      <c r="F32" s="14">
        <f t="shared" si="1"/>
        <v>0</v>
      </c>
    </row>
    <row r="33" spans="1:6">
      <c r="A33" s="11">
        <v>6</v>
      </c>
      <c r="B33" s="9" t="s">
        <v>12</v>
      </c>
      <c r="C33" s="9" t="s">
        <v>3</v>
      </c>
      <c r="D33" s="3">
        <f>('Captura de datos'!D26*'Captura de datos'!E26*'Captura de datos'!F26)/1000</f>
        <v>0</v>
      </c>
      <c r="E33" s="14">
        <f t="shared" si="0"/>
        <v>0</v>
      </c>
      <c r="F33" s="14">
        <f t="shared" si="1"/>
        <v>0</v>
      </c>
    </row>
    <row r="34" spans="1:6">
      <c r="A34" s="11">
        <v>7</v>
      </c>
      <c r="B34" s="9" t="s">
        <v>12</v>
      </c>
      <c r="C34" s="9" t="s">
        <v>4</v>
      </c>
      <c r="D34" s="3">
        <f>('Captura de datos'!D27*'Captura de datos'!E27*'Captura de datos'!F27)/1000</f>
        <v>0</v>
      </c>
      <c r="E34" s="14">
        <f t="shared" si="0"/>
        <v>0</v>
      </c>
      <c r="F34" s="14">
        <f t="shared" si="1"/>
        <v>0</v>
      </c>
    </row>
    <row r="35" spans="1:6">
      <c r="A35" s="11">
        <v>8</v>
      </c>
      <c r="B35" s="9" t="s">
        <v>12</v>
      </c>
      <c r="C35" s="9" t="s">
        <v>9</v>
      </c>
      <c r="D35" s="3">
        <f>('Captura de datos'!D28*'Captura de datos'!E28*'Captura de datos'!F28)/1000</f>
        <v>0</v>
      </c>
      <c r="E35" s="14">
        <f t="shared" si="0"/>
        <v>0</v>
      </c>
      <c r="F35" s="14">
        <f t="shared" si="1"/>
        <v>0</v>
      </c>
    </row>
    <row r="36" spans="1:6">
      <c r="A36" s="11">
        <v>9</v>
      </c>
      <c r="B36" s="9" t="s">
        <v>13</v>
      </c>
      <c r="C36" s="9" t="s">
        <v>23</v>
      </c>
      <c r="D36" s="3">
        <f>('Captura de datos'!D29*'Captura de datos'!E29*'Captura de datos'!F29)/1000</f>
        <v>0</v>
      </c>
      <c r="E36" s="14">
        <f t="shared" si="0"/>
        <v>0</v>
      </c>
      <c r="F36" s="14">
        <f t="shared" si="1"/>
        <v>0</v>
      </c>
    </row>
    <row r="37" spans="1:6">
      <c r="A37" s="11">
        <v>10</v>
      </c>
      <c r="B37" s="9" t="s">
        <v>13</v>
      </c>
      <c r="C37" s="9" t="s">
        <v>55</v>
      </c>
      <c r="D37" s="3">
        <f>('Captura de datos'!D30*'Captura de datos'!E30*'Captura de datos'!F30)/1000</f>
        <v>0</v>
      </c>
      <c r="E37" s="14">
        <f t="shared" si="0"/>
        <v>0</v>
      </c>
      <c r="F37" s="14">
        <f t="shared" si="1"/>
        <v>0</v>
      </c>
    </row>
    <row r="38" spans="1:6">
      <c r="A38" s="11">
        <v>11</v>
      </c>
      <c r="B38" s="9" t="s">
        <v>14</v>
      </c>
      <c r="C38" s="9" t="s">
        <v>20</v>
      </c>
      <c r="D38" s="3">
        <f>('Captura de datos'!D31*'Captura de datos'!E31*'Captura de datos'!F31)/1000</f>
        <v>0</v>
      </c>
      <c r="E38" s="14">
        <f t="shared" si="0"/>
        <v>0</v>
      </c>
      <c r="F38" s="14">
        <f t="shared" si="1"/>
        <v>0</v>
      </c>
    </row>
    <row r="39" spans="1:6">
      <c r="A39" s="11">
        <v>12</v>
      </c>
      <c r="B39" s="9" t="s">
        <v>14</v>
      </c>
      <c r="C39" s="9" t="s">
        <v>5</v>
      </c>
      <c r="D39" s="3">
        <f>('Captura de datos'!D32*'Captura de datos'!E32*'Captura de datos'!F32)/1000</f>
        <v>0</v>
      </c>
      <c r="E39" s="14">
        <f t="shared" si="0"/>
        <v>0</v>
      </c>
      <c r="F39" s="14">
        <f t="shared" si="1"/>
        <v>0</v>
      </c>
    </row>
    <row r="40" spans="1:6" ht="30">
      <c r="A40" s="11">
        <v>13</v>
      </c>
      <c r="B40" s="9" t="s">
        <v>56</v>
      </c>
      <c r="C40" s="9" t="s">
        <v>15</v>
      </c>
      <c r="D40" s="3">
        <f>('Captura de datos'!D33*'Captura de datos'!E33*'Captura de datos'!F33)/1000</f>
        <v>0</v>
      </c>
      <c r="E40" s="14">
        <f t="shared" si="0"/>
        <v>0</v>
      </c>
      <c r="F40" s="14">
        <f t="shared" si="1"/>
        <v>0</v>
      </c>
    </row>
    <row r="41" spans="1:6" ht="30">
      <c r="A41" s="11">
        <v>14</v>
      </c>
      <c r="B41" s="9" t="s">
        <v>56</v>
      </c>
      <c r="C41" s="9" t="s">
        <v>16</v>
      </c>
      <c r="D41" s="3">
        <f>('Captura de datos'!D34*'Captura de datos'!E34*'Captura de datos'!F34)/1000</f>
        <v>0</v>
      </c>
      <c r="E41" s="14">
        <f t="shared" si="0"/>
        <v>0</v>
      </c>
      <c r="F41" s="14">
        <f t="shared" si="1"/>
        <v>0</v>
      </c>
    </row>
    <row r="42" spans="1:6" ht="30">
      <c r="A42" s="11">
        <v>15</v>
      </c>
      <c r="B42" s="9" t="s">
        <v>56</v>
      </c>
      <c r="C42" s="9" t="s">
        <v>18</v>
      </c>
      <c r="D42" s="3">
        <f>('Captura de datos'!D35*'Captura de datos'!E35*'Captura de datos'!F35)/1000</f>
        <v>0</v>
      </c>
      <c r="E42" s="14">
        <f t="shared" si="0"/>
        <v>0</v>
      </c>
      <c r="F42" s="14">
        <f t="shared" si="1"/>
        <v>0</v>
      </c>
    </row>
    <row r="43" spans="1:6" ht="30">
      <c r="A43" s="11">
        <v>16</v>
      </c>
      <c r="B43" s="9" t="s">
        <v>56</v>
      </c>
      <c r="C43" s="9" t="s">
        <v>2</v>
      </c>
      <c r="D43" s="3">
        <f>('Captura de datos'!D36*'Captura de datos'!E36*'Captura de datos'!F36)/1000</f>
        <v>0</v>
      </c>
      <c r="E43" s="14">
        <f t="shared" si="0"/>
        <v>0</v>
      </c>
      <c r="F43" s="14">
        <f t="shared" si="1"/>
        <v>0</v>
      </c>
    </row>
    <row r="44" spans="1:6" ht="30">
      <c r="A44" s="11">
        <v>17</v>
      </c>
      <c r="B44" s="9" t="s">
        <v>56</v>
      </c>
      <c r="C44" s="9" t="s">
        <v>21</v>
      </c>
      <c r="D44" s="3">
        <f>('Captura de datos'!D37*'Captura de datos'!E37*'Captura de datos'!F37)/1000</f>
        <v>0</v>
      </c>
      <c r="E44" s="14">
        <f t="shared" si="0"/>
        <v>0</v>
      </c>
      <c r="F44" s="14">
        <f t="shared" si="1"/>
        <v>0</v>
      </c>
    </row>
    <row r="45" spans="1:6">
      <c r="A45" s="11">
        <v>18</v>
      </c>
      <c r="B45" s="9" t="s">
        <v>26</v>
      </c>
      <c r="C45" s="9" t="s">
        <v>57</v>
      </c>
      <c r="D45" s="3">
        <f>('Captura de datos'!D38*'Captura de datos'!E38*'Captura de datos'!F38)/1000</f>
        <v>0</v>
      </c>
      <c r="E45" s="14">
        <f t="shared" si="0"/>
        <v>0</v>
      </c>
      <c r="F45" s="14">
        <f t="shared" si="1"/>
        <v>0</v>
      </c>
    </row>
    <row r="46" spans="1:6">
      <c r="A46" s="11">
        <v>19</v>
      </c>
      <c r="B46" s="9" t="s">
        <v>26</v>
      </c>
      <c r="C46" s="9" t="s">
        <v>58</v>
      </c>
      <c r="D46" s="3">
        <f>('Captura de datos'!D39*'Captura de datos'!E39*'Captura de datos'!F39)/1000</f>
        <v>0</v>
      </c>
      <c r="E46" s="14">
        <f t="shared" si="0"/>
        <v>0</v>
      </c>
      <c r="F46" s="14">
        <f t="shared" si="1"/>
        <v>0</v>
      </c>
    </row>
    <row r="47" spans="1:6">
      <c r="A47" s="11">
        <v>20</v>
      </c>
      <c r="B47" s="9" t="s">
        <v>26</v>
      </c>
      <c r="C47" s="9" t="s">
        <v>59</v>
      </c>
      <c r="D47" s="3">
        <f>('Captura de datos'!D40*'Captura de datos'!E40*'Captura de datos'!F40)/1000</f>
        <v>0</v>
      </c>
      <c r="E47" s="14">
        <f t="shared" si="0"/>
        <v>0</v>
      </c>
      <c r="F47" s="14">
        <f t="shared" si="1"/>
        <v>0</v>
      </c>
    </row>
    <row r="48" spans="1:6">
      <c r="A48" s="11">
        <v>21</v>
      </c>
      <c r="B48" s="9" t="s">
        <v>7</v>
      </c>
      <c r="C48" s="9"/>
      <c r="D48" s="3">
        <f>('Captura de datos'!D41*'Captura de datos'!E41*'Captura de datos'!F41)/1000</f>
        <v>0</v>
      </c>
      <c r="E48" s="14">
        <f t="shared" si="0"/>
        <v>0</v>
      </c>
      <c r="F48" s="14">
        <f t="shared" si="1"/>
        <v>0</v>
      </c>
    </row>
    <row r="49" spans="1:6">
      <c r="A49" s="11">
        <v>22</v>
      </c>
      <c r="B49" s="9" t="s">
        <v>19</v>
      </c>
      <c r="C49" s="9" t="s">
        <v>2</v>
      </c>
      <c r="D49" s="3">
        <f>('Captura de datos'!D42*'Captura de datos'!E42*'Captura de datos'!F42)/1000</f>
        <v>0</v>
      </c>
      <c r="E49" s="14">
        <f t="shared" si="0"/>
        <v>0</v>
      </c>
      <c r="F49" s="14">
        <f t="shared" si="1"/>
        <v>0</v>
      </c>
    </row>
    <row r="50" spans="1:6">
      <c r="A50" s="11">
        <v>23</v>
      </c>
      <c r="B50" s="9" t="s">
        <v>19</v>
      </c>
      <c r="C50" s="9" t="s">
        <v>10</v>
      </c>
      <c r="D50" s="3">
        <f>('Captura de datos'!D43*'Captura de datos'!E43*'Captura de datos'!F43)/1000</f>
        <v>0</v>
      </c>
      <c r="E50" s="14">
        <f t="shared" si="0"/>
        <v>0</v>
      </c>
      <c r="F50" s="14">
        <f t="shared" si="1"/>
        <v>0</v>
      </c>
    </row>
    <row r="51" spans="1:6">
      <c r="A51" s="11">
        <v>24</v>
      </c>
      <c r="B51" s="9" t="s">
        <v>19</v>
      </c>
      <c r="C51" s="9" t="s">
        <v>1</v>
      </c>
      <c r="D51" s="3">
        <f>('Captura de datos'!D44*'Captura de datos'!E44*'Captura de datos'!F44)/1000</f>
        <v>0</v>
      </c>
      <c r="E51" s="14">
        <f t="shared" si="0"/>
        <v>0</v>
      </c>
      <c r="F51" s="14">
        <f t="shared" si="1"/>
        <v>0</v>
      </c>
    </row>
    <row r="52" spans="1:6">
      <c r="A52" s="11">
        <v>25</v>
      </c>
      <c r="B52" s="9" t="s">
        <v>19</v>
      </c>
      <c r="C52" s="9" t="s">
        <v>24</v>
      </c>
      <c r="D52" s="3">
        <f>('Captura de datos'!D45*'Captura de datos'!E45*'Captura de datos'!F45)/1000</f>
        <v>0</v>
      </c>
      <c r="E52" s="14">
        <f t="shared" si="0"/>
        <v>0</v>
      </c>
      <c r="F52" s="14">
        <f t="shared" si="1"/>
        <v>0</v>
      </c>
    </row>
    <row r="53" spans="1:6">
      <c r="A53" s="11">
        <v>26</v>
      </c>
      <c r="B53" s="9" t="s">
        <v>19</v>
      </c>
      <c r="C53" s="9" t="s">
        <v>15</v>
      </c>
      <c r="D53" s="3">
        <f>('Captura de datos'!D46*'Captura de datos'!E46*'Captura de datos'!F46)/1000</f>
        <v>0</v>
      </c>
      <c r="E53" s="14">
        <f t="shared" si="0"/>
        <v>0</v>
      </c>
      <c r="F53" s="14">
        <f t="shared" si="1"/>
        <v>0</v>
      </c>
    </row>
    <row r="54" spans="1:6">
      <c r="A54" s="11">
        <v>27</v>
      </c>
      <c r="B54" s="9" t="s">
        <v>19</v>
      </c>
      <c r="C54" s="9" t="s">
        <v>16</v>
      </c>
      <c r="D54" s="3">
        <f>('Captura de datos'!D47*'Captura de datos'!E47*'Captura de datos'!F47)/1000</f>
        <v>0</v>
      </c>
      <c r="E54" s="14">
        <f t="shared" si="0"/>
        <v>0</v>
      </c>
      <c r="F54" s="14">
        <f t="shared" si="1"/>
        <v>0</v>
      </c>
    </row>
    <row r="55" spans="1:6">
      <c r="A55" s="11">
        <v>28</v>
      </c>
      <c r="B55" s="9" t="s">
        <v>19</v>
      </c>
      <c r="C55" s="9" t="s">
        <v>18</v>
      </c>
      <c r="D55" s="3">
        <f>('Captura de datos'!D48*'Captura de datos'!E48*'Captura de datos'!F48)/1000</f>
        <v>0</v>
      </c>
      <c r="E55" s="14">
        <f t="shared" si="0"/>
        <v>0</v>
      </c>
      <c r="F55" s="14">
        <f t="shared" si="1"/>
        <v>0</v>
      </c>
    </row>
    <row r="56" spans="1:6">
      <c r="A56" s="11">
        <v>29</v>
      </c>
      <c r="B56" s="9" t="s">
        <v>19</v>
      </c>
      <c r="C56" s="9" t="s">
        <v>21</v>
      </c>
      <c r="D56" s="3">
        <f>('Captura de datos'!D49*'Captura de datos'!E49*'Captura de datos'!F49)/1000</f>
        <v>0</v>
      </c>
      <c r="E56" s="14">
        <f t="shared" si="0"/>
        <v>0</v>
      </c>
      <c r="F56" s="14">
        <f t="shared" si="1"/>
        <v>0</v>
      </c>
    </row>
    <row r="57" spans="1:6">
      <c r="A57" s="11">
        <v>30</v>
      </c>
      <c r="B57" s="9" t="s">
        <v>19</v>
      </c>
      <c r="C57" s="9" t="s">
        <v>3</v>
      </c>
      <c r="D57" s="3">
        <f>('Captura de datos'!D50*'Captura de datos'!E50*'Captura de datos'!F50)/1000</f>
        <v>0</v>
      </c>
      <c r="E57" s="14">
        <f t="shared" si="0"/>
        <v>0</v>
      </c>
      <c r="F57" s="14">
        <f t="shared" si="1"/>
        <v>0</v>
      </c>
    </row>
    <row r="58" spans="1:6">
      <c r="A58" s="11">
        <v>31</v>
      </c>
      <c r="B58" s="9" t="s">
        <v>19</v>
      </c>
      <c r="C58" s="9" t="s">
        <v>22</v>
      </c>
      <c r="D58" s="3">
        <f>('Captura de datos'!D51*'Captura de datos'!E51*'Captura de datos'!F51)/1000</f>
        <v>0</v>
      </c>
      <c r="E58" s="14">
        <f t="shared" si="0"/>
        <v>0</v>
      </c>
      <c r="F58" s="14">
        <f t="shared" si="1"/>
        <v>0</v>
      </c>
    </row>
    <row r="59" spans="1:6">
      <c r="A59" s="11">
        <v>32</v>
      </c>
      <c r="B59" s="9" t="s">
        <v>43</v>
      </c>
      <c r="C59" s="9" t="s">
        <v>45</v>
      </c>
      <c r="D59" s="3">
        <f>('Captura de datos'!D52*'Captura de datos'!E52*'Captura de datos'!F52)/1000</f>
        <v>0</v>
      </c>
      <c r="E59" s="14">
        <f t="shared" ref="E59:E64" si="2">D59*(365/12)</f>
        <v>0</v>
      </c>
      <c r="F59" s="14">
        <f t="shared" ref="F59:F64" si="3">E59*2</f>
        <v>0</v>
      </c>
    </row>
    <row r="60" spans="1:6">
      <c r="A60" s="11">
        <v>33</v>
      </c>
      <c r="B60" s="9" t="s">
        <v>25</v>
      </c>
      <c r="C60" s="9">
        <f>'Captura de datos'!C53</f>
        <v>0</v>
      </c>
      <c r="D60" s="3">
        <f>('Captura de datos'!D53*'Captura de datos'!E53*'Captura de datos'!F53)/1000</f>
        <v>0</v>
      </c>
      <c r="E60" s="14">
        <f t="shared" si="2"/>
        <v>0</v>
      </c>
      <c r="F60" s="14">
        <f t="shared" si="3"/>
        <v>0</v>
      </c>
    </row>
    <row r="61" spans="1:6">
      <c r="A61" s="11">
        <v>34</v>
      </c>
      <c r="B61" s="9" t="s">
        <v>25</v>
      </c>
      <c r="C61" s="9">
        <f>'Captura de datos'!C54</f>
        <v>0</v>
      </c>
      <c r="D61" s="3">
        <f>('Captura de datos'!D54*'Captura de datos'!E54*'Captura de datos'!F54)/1000</f>
        <v>0</v>
      </c>
      <c r="E61" s="14">
        <f t="shared" si="2"/>
        <v>0</v>
      </c>
      <c r="F61" s="14">
        <f t="shared" si="3"/>
        <v>0</v>
      </c>
    </row>
    <row r="62" spans="1:6">
      <c r="A62" s="11">
        <v>35</v>
      </c>
      <c r="B62" s="9" t="s">
        <v>25</v>
      </c>
      <c r="C62" s="9">
        <f>'Captura de datos'!C55</f>
        <v>0</v>
      </c>
      <c r="D62" s="3">
        <f>('Captura de datos'!D55*'Captura de datos'!E55*'Captura de datos'!F55)/1000</f>
        <v>0</v>
      </c>
      <c r="E62" s="14">
        <f t="shared" si="2"/>
        <v>0</v>
      </c>
      <c r="F62" s="14">
        <f t="shared" si="3"/>
        <v>0</v>
      </c>
    </row>
    <row r="63" spans="1:6">
      <c r="A63" s="11">
        <v>36</v>
      </c>
      <c r="B63" s="9" t="s">
        <v>25</v>
      </c>
      <c r="C63" s="9">
        <f>'Captura de datos'!C56</f>
        <v>0</v>
      </c>
      <c r="D63" s="3">
        <f>('Captura de datos'!D56*'Captura de datos'!E56*'Captura de datos'!F56)/1000</f>
        <v>0</v>
      </c>
      <c r="E63" s="14">
        <f t="shared" si="2"/>
        <v>0</v>
      </c>
      <c r="F63" s="14">
        <f t="shared" si="3"/>
        <v>0</v>
      </c>
    </row>
    <row r="64" spans="1:6">
      <c r="A64" s="11">
        <v>37</v>
      </c>
      <c r="B64" s="9" t="s">
        <v>25</v>
      </c>
      <c r="C64" s="9">
        <f>'Captura de datos'!C57</f>
        <v>0</v>
      </c>
      <c r="D64" s="3">
        <f>('Captura de datos'!D57*'Captura de datos'!E57*'Captura de datos'!F57)/1000</f>
        <v>0</v>
      </c>
      <c r="E64" s="14">
        <f t="shared" si="2"/>
        <v>0</v>
      </c>
      <c r="F64" s="14">
        <f t="shared" si="3"/>
        <v>0</v>
      </c>
    </row>
  </sheetData>
  <sheetProtection password="DE72" sheet="1" objects="1" scenarios="1"/>
  <mergeCells count="3">
    <mergeCell ref="D26:F26"/>
    <mergeCell ref="A1:F1"/>
    <mergeCell ref="A24:F24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Captura de datos</vt:lpstr>
      <vt:lpstr>Resultados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Shaar</dc:creator>
  <cp:lastModifiedBy>Carlos Shaar</cp:lastModifiedBy>
  <dcterms:created xsi:type="dcterms:W3CDTF">2015-12-07T16:50:04Z</dcterms:created>
  <dcterms:modified xsi:type="dcterms:W3CDTF">2015-12-09T23:39:05Z</dcterms:modified>
</cp:coreProperties>
</file>